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3980" windowHeight="9090" activeTab="1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<sst xmlns="http://schemas.openxmlformats.org/spreadsheetml/2006/main" count="53" uniqueCount="48">
  <si>
    <t>Stufen</t>
  </si>
  <si>
    <t>Hobeln</t>
  </si>
  <si>
    <t>Sägen</t>
  </si>
  <si>
    <t>Schleifen</t>
  </si>
  <si>
    <t>Montage</t>
  </si>
  <si>
    <t>Lackieren</t>
  </si>
  <si>
    <t>Verpacken</t>
  </si>
  <si>
    <t>Summen</t>
  </si>
  <si>
    <t>Einzelkosten</t>
  </si>
  <si>
    <t>Gemeinkosten</t>
  </si>
  <si>
    <t>Gesamt</t>
  </si>
  <si>
    <t>kosten Kv</t>
  </si>
  <si>
    <t>Gesamt-</t>
  </si>
  <si>
    <t>Material</t>
  </si>
  <si>
    <t>Löhne</t>
  </si>
  <si>
    <t>Variable Kosten je Stk.</t>
  </si>
  <si>
    <t>Maschine</t>
  </si>
  <si>
    <t>Anschaffungs-</t>
  </si>
  <si>
    <t>kosten</t>
  </si>
  <si>
    <t>Nutzungs-.</t>
  </si>
  <si>
    <t>dauer</t>
  </si>
  <si>
    <t>Lineare Afa p.a.</t>
  </si>
  <si>
    <t>Hobelmaschine</t>
  </si>
  <si>
    <t>Bandsäge</t>
  </si>
  <si>
    <t>Schleifmaschine</t>
  </si>
  <si>
    <t>Spritzvorrichtung</t>
  </si>
  <si>
    <t>Packvorrichtung</t>
  </si>
  <si>
    <t>Mieten p.a.</t>
  </si>
  <si>
    <t>Sonstige fixe Kosten p.a.</t>
  </si>
  <si>
    <t>Summe</t>
  </si>
  <si>
    <t>Variable Herstellkosten je Stück</t>
  </si>
  <si>
    <t>Fixe Kosten</t>
  </si>
  <si>
    <t>Verkaufspreis je Stück</t>
  </si>
  <si>
    <t>Produktionsmengensteigerung</t>
  </si>
  <si>
    <t>Sprünge</t>
  </si>
  <si>
    <t>Stück</t>
  </si>
  <si>
    <t>Produktionsmenge</t>
  </si>
  <si>
    <t>X</t>
  </si>
  <si>
    <t>Kf</t>
  </si>
  <si>
    <t>Variable Kosten</t>
  </si>
  <si>
    <t>Kv</t>
  </si>
  <si>
    <t>Gesamtkosten</t>
  </si>
  <si>
    <t>Kg</t>
  </si>
  <si>
    <t>Erlöse</t>
  </si>
  <si>
    <t>E</t>
  </si>
  <si>
    <t>Gewinn bzw. Verlust</t>
  </si>
  <si>
    <t>G/V</t>
  </si>
  <si>
    <t>Rohstoffe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</si>
</sst>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.00\ [$€-1];[Red]\-#,##0.00\ [$€-1]"/>
    <numFmt numFmtId="165" formatCode="0.0000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left"/>
    </xf>
    <xf numFmtId="0" fontId="1" fillId="0" borderId="0" xfId="0" applyNumberFormat="1" applyFont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1" xfId="0" applyNumberForma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0" fillId="0" borderId="6" xfId="0" applyNumberFormat="1" applyBorder="1" applyAlignment="1">
      <alignment horizontal="left"/>
    </xf>
    <xf numFmtId="0" fontId="0" fillId="0" borderId="7" xfId="0" applyNumberFormat="1" applyBorder="1" applyAlignment="1">
      <alignment horizontal="left"/>
    </xf>
    <xf numFmtId="0" fontId="0" fillId="0" borderId="8" xfId="0" applyNumberForma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2" xfId="0" applyNumberFormat="1" applyBorder="1" applyAlignment="1">
      <alignment horizontal="left"/>
    </xf>
    <xf numFmtId="0" fontId="0" fillId="0" borderId="10" xfId="0" applyNumberFormat="1" applyBorder="1" applyAlignment="1">
      <alignment horizontal="left"/>
    </xf>
    <xf numFmtId="9" fontId="0" fillId="0" borderId="1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0" fontId="1" fillId="0" borderId="7" xfId="0" applyNumberFormat="1" applyFont="1" applyBorder="1" applyAlignment="1">
      <alignment horizontal="left"/>
    </xf>
    <xf numFmtId="0" fontId="0" fillId="0" borderId="6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4" fontId="0" fillId="0" borderId="5" xfId="0" applyNumberFormat="1" applyFont="1" applyBorder="1" applyAlignment="1">
      <alignment horizontal="center"/>
    </xf>
    <xf numFmtId="4" fontId="0" fillId="0" borderId="8" xfId="0" applyNumberFormat="1" applyFont="1" applyBorder="1" applyAlignment="1">
      <alignment horizontal="center"/>
    </xf>
    <xf numFmtId="3" fontId="0" fillId="0" borderId="8" xfId="0" applyNumberFormat="1" applyFont="1" applyBorder="1" applyAlignment="1">
      <alignment horizontal="center"/>
    </xf>
    <xf numFmtId="4" fontId="0" fillId="0" borderId="9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left"/>
    </xf>
    <xf numFmtId="0" fontId="1" fillId="0" borderId="4" xfId="0" applyNumberFormat="1" applyFont="1" applyFill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0" fontId="1" fillId="0" borderId="0" xfId="0" applyNumberFormat="1" applyFont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" sqref="B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9"/>
  <sheetViews>
    <sheetView tabSelected="1" workbookViewId="0" topLeftCell="A13">
      <selection activeCell="J28" sqref="J28"/>
    </sheetView>
  </sheetViews>
  <sheetFormatPr defaultColWidth="11.421875" defaultRowHeight="12.75"/>
  <cols>
    <col min="1" max="1" width="19.7109375" style="1" customWidth="1"/>
    <col min="2" max="2" width="11.421875" style="1" customWidth="1"/>
    <col min="3" max="3" width="21.28125" style="1" customWidth="1"/>
    <col min="4" max="4" width="22.7109375" style="1" customWidth="1"/>
    <col min="5" max="5" width="18.57421875" style="1" customWidth="1"/>
    <col min="6" max="6" width="27.57421875" style="1" customWidth="1"/>
    <col min="7" max="16384" width="11.421875" style="1" customWidth="1"/>
  </cols>
  <sheetData>
    <row r="1" ht="13.5" thickBot="1"/>
    <row r="2" spans="1:8" ht="12.75">
      <c r="A2" s="17"/>
      <c r="B2" s="8"/>
      <c r="C2" s="8"/>
      <c r="D2" s="32" t="s">
        <v>15</v>
      </c>
      <c r="E2" s="8"/>
      <c r="F2" s="8"/>
      <c r="G2" s="8"/>
      <c r="H2" s="9"/>
    </row>
    <row r="3" spans="1:8" ht="12.75">
      <c r="A3" s="13"/>
      <c r="B3" s="5"/>
      <c r="C3" s="6" t="s">
        <v>13</v>
      </c>
      <c r="D3" s="5"/>
      <c r="E3" s="5"/>
      <c r="F3" s="6" t="s">
        <v>14</v>
      </c>
      <c r="G3" s="5"/>
      <c r="H3" s="12" t="s">
        <v>12</v>
      </c>
    </row>
    <row r="4" spans="1:8" ht="12.75">
      <c r="A4" s="13" t="s">
        <v>0</v>
      </c>
      <c r="B4" s="6" t="s">
        <v>8</v>
      </c>
      <c r="C4" s="6" t="s">
        <v>9</v>
      </c>
      <c r="D4" s="6" t="s">
        <v>10</v>
      </c>
      <c r="E4" s="6" t="s">
        <v>8</v>
      </c>
      <c r="F4" s="6" t="s">
        <v>9</v>
      </c>
      <c r="G4" s="6" t="s">
        <v>10</v>
      </c>
      <c r="H4" s="12" t="s">
        <v>11</v>
      </c>
    </row>
    <row r="5" spans="1:8" ht="12.75">
      <c r="A5" s="13" t="s">
        <v>47</v>
      </c>
      <c r="B5" s="5">
        <v>15</v>
      </c>
      <c r="C5" s="19">
        <v>0.2</v>
      </c>
      <c r="D5" s="40">
        <f>(B5*C5)+B5</f>
        <v>18</v>
      </c>
      <c r="E5" s="5">
        <v>0</v>
      </c>
      <c r="F5" s="19">
        <v>0</v>
      </c>
      <c r="G5" s="40">
        <f>(E5*F5)+E5</f>
        <v>0</v>
      </c>
      <c r="H5" s="43">
        <f>D5+G5</f>
        <v>18</v>
      </c>
    </row>
    <row r="6" spans="1:8" ht="12.75">
      <c r="A6" s="13" t="s">
        <v>1</v>
      </c>
      <c r="B6" s="5">
        <v>0</v>
      </c>
      <c r="C6" s="19">
        <v>0</v>
      </c>
      <c r="D6" s="40">
        <f aca="true" t="shared" si="0" ref="D6:D11">(B6*C6)+B6</f>
        <v>0</v>
      </c>
      <c r="E6" s="5">
        <v>0.75</v>
      </c>
      <c r="F6" s="19">
        <v>0.7</v>
      </c>
      <c r="G6" s="40">
        <f aca="true" t="shared" si="1" ref="G6:G11">(E6*F6)+E6</f>
        <v>1.275</v>
      </c>
      <c r="H6" s="43">
        <f aca="true" t="shared" si="2" ref="H6:H11">D6+G6</f>
        <v>1.275</v>
      </c>
    </row>
    <row r="7" spans="1:8" ht="12.75">
      <c r="A7" s="13" t="s">
        <v>2</v>
      </c>
      <c r="B7" s="5">
        <v>0</v>
      </c>
      <c r="C7" s="19">
        <v>0</v>
      </c>
      <c r="D7" s="40">
        <f t="shared" si="0"/>
        <v>0</v>
      </c>
      <c r="E7" s="5">
        <v>0.6</v>
      </c>
      <c r="F7" s="19">
        <v>0.75</v>
      </c>
      <c r="G7" s="40">
        <f t="shared" si="1"/>
        <v>1.0499999999999998</v>
      </c>
      <c r="H7" s="43">
        <f t="shared" si="2"/>
        <v>1.0499999999999998</v>
      </c>
    </row>
    <row r="8" spans="1:8" ht="12.75">
      <c r="A8" s="13" t="s">
        <v>3</v>
      </c>
      <c r="B8" s="5">
        <v>0</v>
      </c>
      <c r="C8" s="19">
        <v>0</v>
      </c>
      <c r="D8" s="40">
        <f t="shared" si="0"/>
        <v>0</v>
      </c>
      <c r="E8" s="5">
        <v>0.45</v>
      </c>
      <c r="F8" s="19">
        <v>0.65</v>
      </c>
      <c r="G8" s="40">
        <f t="shared" si="1"/>
        <v>0.7425</v>
      </c>
      <c r="H8" s="43">
        <f t="shared" si="2"/>
        <v>0.7425</v>
      </c>
    </row>
    <row r="9" spans="1:8" ht="12.75">
      <c r="A9" s="13" t="s">
        <v>4</v>
      </c>
      <c r="B9" s="5">
        <v>1.7</v>
      </c>
      <c r="C9" s="19">
        <v>0.225</v>
      </c>
      <c r="D9" s="40">
        <f t="shared" si="0"/>
        <v>2.0825</v>
      </c>
      <c r="E9" s="5">
        <v>3.6</v>
      </c>
      <c r="F9" s="19">
        <v>0.45</v>
      </c>
      <c r="G9" s="40">
        <f t="shared" si="1"/>
        <v>5.220000000000001</v>
      </c>
      <c r="H9" s="43">
        <f t="shared" si="2"/>
        <v>7.3025</v>
      </c>
    </row>
    <row r="10" spans="1:8" ht="12.75">
      <c r="A10" s="13" t="s">
        <v>5</v>
      </c>
      <c r="B10" s="5">
        <v>1.4</v>
      </c>
      <c r="C10" s="19">
        <v>0.35</v>
      </c>
      <c r="D10" s="40">
        <f t="shared" si="0"/>
        <v>1.89</v>
      </c>
      <c r="E10" s="5">
        <v>3.6</v>
      </c>
      <c r="F10" s="19">
        <v>0.85</v>
      </c>
      <c r="G10" s="40">
        <f t="shared" si="1"/>
        <v>6.66</v>
      </c>
      <c r="H10" s="43">
        <f t="shared" si="2"/>
        <v>8.55</v>
      </c>
    </row>
    <row r="11" spans="1:8" ht="12.75">
      <c r="A11" s="13" t="s">
        <v>6</v>
      </c>
      <c r="B11" s="5">
        <v>1.55</v>
      </c>
      <c r="C11" s="19">
        <v>0.45</v>
      </c>
      <c r="D11" s="40">
        <f t="shared" si="0"/>
        <v>2.2475</v>
      </c>
      <c r="E11" s="5">
        <v>1.9</v>
      </c>
      <c r="F11" s="19">
        <v>0.6</v>
      </c>
      <c r="G11" s="40">
        <f t="shared" si="1"/>
        <v>3.04</v>
      </c>
      <c r="H11" s="43">
        <f t="shared" si="2"/>
        <v>5.2875</v>
      </c>
    </row>
    <row r="12" spans="1:8" ht="13.5" thickBot="1">
      <c r="A12" s="24" t="s">
        <v>7</v>
      </c>
      <c r="B12" s="41">
        <f>SUM(B5:B11)</f>
        <v>19.65</v>
      </c>
      <c r="C12" s="41"/>
      <c r="D12" s="41">
        <f>SUM(D5:D11)</f>
        <v>24.22</v>
      </c>
      <c r="E12" s="41">
        <f>SUM(E5:E11)</f>
        <v>10.9</v>
      </c>
      <c r="F12" s="41"/>
      <c r="G12" s="41">
        <f>SUM(G5:G11)</f>
        <v>17.9875</v>
      </c>
      <c r="H12" s="42">
        <f>D12+G12</f>
        <v>42.207499999999996</v>
      </c>
    </row>
    <row r="13" ht="13.5" thickBot="1">
      <c r="A13" s="2"/>
    </row>
    <row r="14" spans="1:4" ht="13.5" thickBot="1">
      <c r="A14" s="7"/>
      <c r="B14" s="32" t="s">
        <v>17</v>
      </c>
      <c r="C14" s="32" t="s">
        <v>19</v>
      </c>
      <c r="D14" s="33"/>
    </row>
    <row r="15" spans="1:7" ht="12.75">
      <c r="A15" s="25" t="s">
        <v>16</v>
      </c>
      <c r="B15" s="6" t="s">
        <v>18</v>
      </c>
      <c r="C15" s="6" t="s">
        <v>20</v>
      </c>
      <c r="D15" s="12" t="s">
        <v>21</v>
      </c>
      <c r="F15" s="38" t="s">
        <v>27</v>
      </c>
      <c r="G15" s="9">
        <v>36000</v>
      </c>
    </row>
    <row r="16" spans="1:7" ht="12.75">
      <c r="A16" s="25" t="s">
        <v>22</v>
      </c>
      <c r="B16" s="26">
        <v>75000</v>
      </c>
      <c r="C16" s="27">
        <v>5</v>
      </c>
      <c r="D16" s="28">
        <f>B16/C16</f>
        <v>15000</v>
      </c>
      <c r="F16" s="11" t="s">
        <v>28</v>
      </c>
      <c r="G16" s="10">
        <v>30000</v>
      </c>
    </row>
    <row r="17" spans="1:7" ht="13.5" thickBot="1">
      <c r="A17" s="25" t="s">
        <v>23</v>
      </c>
      <c r="B17" s="26">
        <v>66000</v>
      </c>
      <c r="C17" s="27">
        <v>5</v>
      </c>
      <c r="D17" s="28">
        <f>B17/C17</f>
        <v>13200</v>
      </c>
      <c r="E17" s="3"/>
      <c r="F17" s="39" t="s">
        <v>29</v>
      </c>
      <c r="G17" s="16">
        <f>G15+G16</f>
        <v>66000</v>
      </c>
    </row>
    <row r="18" spans="1:4" ht="13.5" thickBot="1">
      <c r="A18" s="25" t="s">
        <v>24</v>
      </c>
      <c r="B18" s="26">
        <v>44900</v>
      </c>
      <c r="C18" s="27">
        <v>4</v>
      </c>
      <c r="D18" s="28">
        <f>B18/C18</f>
        <v>11225</v>
      </c>
    </row>
    <row r="19" spans="1:7" ht="12.75">
      <c r="A19" s="25" t="s">
        <v>25</v>
      </c>
      <c r="B19" s="26">
        <v>68500</v>
      </c>
      <c r="C19" s="27">
        <v>3</v>
      </c>
      <c r="D19" s="28">
        <f>B19/C19</f>
        <v>22833.333333333332</v>
      </c>
      <c r="F19" s="38" t="s">
        <v>30</v>
      </c>
      <c r="G19" s="22">
        <f>H12</f>
        <v>42.207499999999996</v>
      </c>
    </row>
    <row r="20" spans="1:7" ht="12.75">
      <c r="A20" s="25" t="s">
        <v>26</v>
      </c>
      <c r="B20" s="26">
        <v>35000</v>
      </c>
      <c r="C20" s="27">
        <v>8</v>
      </c>
      <c r="D20" s="28">
        <f>B20/C20</f>
        <v>4375</v>
      </c>
      <c r="F20" s="11" t="s">
        <v>31</v>
      </c>
      <c r="G20" s="23">
        <f>G17+D21</f>
        <v>132633.3333333333</v>
      </c>
    </row>
    <row r="21" spans="1:7" ht="13.5" thickBot="1">
      <c r="A21" s="39" t="s">
        <v>7</v>
      </c>
      <c r="B21" s="29">
        <f>SUM(B16:B20)</f>
        <v>289400</v>
      </c>
      <c r="C21" s="30">
        <f>SUM(C16:C20)</f>
        <v>25</v>
      </c>
      <c r="D21" s="31">
        <f>SUM(D16:D20)</f>
        <v>66633.33333333333</v>
      </c>
      <c r="F21" s="39" t="s">
        <v>32</v>
      </c>
      <c r="G21" s="16">
        <v>136</v>
      </c>
    </row>
    <row r="22" ht="13.5" thickBot="1">
      <c r="A22" s="2"/>
    </row>
    <row r="23" spans="1:8" ht="12.75">
      <c r="A23" s="2"/>
      <c r="F23" s="38" t="s">
        <v>33</v>
      </c>
      <c r="G23" s="8"/>
      <c r="H23" s="9"/>
    </row>
    <row r="24" spans="1:8" ht="13.5" thickBot="1">
      <c r="A24" s="2"/>
      <c r="F24" s="39" t="s">
        <v>34</v>
      </c>
      <c r="G24" s="15">
        <v>100</v>
      </c>
      <c r="H24" s="16" t="s">
        <v>35</v>
      </c>
    </row>
    <row r="25" spans="1:7" ht="12.75">
      <c r="A25" s="2"/>
      <c r="F25" s="46"/>
      <c r="G25" s="46"/>
    </row>
    <row r="26" spans="1:7" ht="13.5" thickBot="1">
      <c r="A26" s="2"/>
      <c r="F26" s="3"/>
      <c r="G26" s="3"/>
    </row>
    <row r="27" spans="1:7" ht="12.75">
      <c r="A27" s="34" t="s">
        <v>36</v>
      </c>
      <c r="B27" s="32" t="s">
        <v>31</v>
      </c>
      <c r="C27" s="32" t="s">
        <v>39</v>
      </c>
      <c r="D27" s="32" t="s">
        <v>41</v>
      </c>
      <c r="E27" s="32" t="s">
        <v>43</v>
      </c>
      <c r="F27" s="35" t="s">
        <v>45</v>
      </c>
      <c r="G27" s="4"/>
    </row>
    <row r="28" spans="1:6" ht="13.5" thickBot="1">
      <c r="A28" s="24" t="s">
        <v>37</v>
      </c>
      <c r="B28" s="36" t="s">
        <v>38</v>
      </c>
      <c r="C28" s="36" t="s">
        <v>40</v>
      </c>
      <c r="D28" s="36" t="s">
        <v>42</v>
      </c>
      <c r="E28" s="36" t="s">
        <v>44</v>
      </c>
      <c r="F28" s="37" t="s">
        <v>46</v>
      </c>
    </row>
    <row r="29" spans="1:6" ht="12.75">
      <c r="A29" s="18">
        <v>0</v>
      </c>
      <c r="B29" s="20">
        <f>$G$20</f>
        <v>132633.3333333333</v>
      </c>
      <c r="C29" s="20">
        <f>$G$19*A29</f>
        <v>0</v>
      </c>
      <c r="D29" s="20">
        <f>B29+C29</f>
        <v>132633.3333333333</v>
      </c>
      <c r="E29" s="20">
        <f>$G$21*A29</f>
        <v>0</v>
      </c>
      <c r="F29" s="21">
        <f>E29-D29</f>
        <v>-132633.3333333333</v>
      </c>
    </row>
    <row r="30" spans="1:6" ht="12.75">
      <c r="A30" s="13">
        <v>100</v>
      </c>
      <c r="B30" s="20">
        <f aca="true" t="shared" si="3" ref="B30:B49">$G$20</f>
        <v>132633.3333333333</v>
      </c>
      <c r="C30" s="20">
        <f aca="true" t="shared" si="4" ref="C30:C49">$G$19*A30</f>
        <v>4220.75</v>
      </c>
      <c r="D30" s="20">
        <f aca="true" t="shared" si="5" ref="D30:D49">B30+C30</f>
        <v>136854.0833333333</v>
      </c>
      <c r="E30" s="20">
        <f aca="true" t="shared" si="6" ref="E30:E49">$G$21*A30</f>
        <v>13600</v>
      </c>
      <c r="F30" s="21">
        <f aca="true" t="shared" si="7" ref="F30:F49">E30-D30</f>
        <v>-123254.08333333331</v>
      </c>
    </row>
    <row r="31" spans="1:6" ht="12.75">
      <c r="A31" s="13">
        <f>A30+100</f>
        <v>200</v>
      </c>
      <c r="B31" s="20">
        <f t="shared" si="3"/>
        <v>132633.3333333333</v>
      </c>
      <c r="C31" s="20">
        <f t="shared" si="4"/>
        <v>8441.5</v>
      </c>
      <c r="D31" s="20">
        <f t="shared" si="5"/>
        <v>141074.8333333333</v>
      </c>
      <c r="E31" s="20">
        <f t="shared" si="6"/>
        <v>27200</v>
      </c>
      <c r="F31" s="21">
        <f t="shared" si="7"/>
        <v>-113874.83333333331</v>
      </c>
    </row>
    <row r="32" spans="1:6" ht="12.75">
      <c r="A32" s="13">
        <f>A31+100</f>
        <v>300</v>
      </c>
      <c r="B32" s="20">
        <f t="shared" si="3"/>
        <v>132633.3333333333</v>
      </c>
      <c r="C32" s="20">
        <f t="shared" si="4"/>
        <v>12662.249999999998</v>
      </c>
      <c r="D32" s="20">
        <f t="shared" si="5"/>
        <v>145295.5833333333</v>
      </c>
      <c r="E32" s="20">
        <f t="shared" si="6"/>
        <v>40800</v>
      </c>
      <c r="F32" s="21">
        <f t="shared" si="7"/>
        <v>-104495.58333333331</v>
      </c>
    </row>
    <row r="33" spans="1:6" ht="12.75">
      <c r="A33" s="13">
        <f aca="true" t="shared" si="8" ref="A33:A43">A32+100</f>
        <v>400</v>
      </c>
      <c r="B33" s="20">
        <f t="shared" si="3"/>
        <v>132633.3333333333</v>
      </c>
      <c r="C33" s="20">
        <f t="shared" si="4"/>
        <v>16883</v>
      </c>
      <c r="D33" s="20">
        <f t="shared" si="5"/>
        <v>149516.3333333333</v>
      </c>
      <c r="E33" s="20">
        <f t="shared" si="6"/>
        <v>54400</v>
      </c>
      <c r="F33" s="21">
        <f t="shared" si="7"/>
        <v>-95116.33333333331</v>
      </c>
    </row>
    <row r="34" spans="1:6" ht="12.75">
      <c r="A34" s="13">
        <f t="shared" si="8"/>
        <v>500</v>
      </c>
      <c r="B34" s="20">
        <f t="shared" si="3"/>
        <v>132633.3333333333</v>
      </c>
      <c r="C34" s="20">
        <f t="shared" si="4"/>
        <v>21103.749999999996</v>
      </c>
      <c r="D34" s="20">
        <f t="shared" si="5"/>
        <v>153737.0833333333</v>
      </c>
      <c r="E34" s="20">
        <f t="shared" si="6"/>
        <v>68000</v>
      </c>
      <c r="F34" s="21">
        <f t="shared" si="7"/>
        <v>-85737.08333333331</v>
      </c>
    </row>
    <row r="35" spans="1:6" ht="12.75">
      <c r="A35" s="13">
        <f t="shared" si="8"/>
        <v>600</v>
      </c>
      <c r="B35" s="20">
        <f t="shared" si="3"/>
        <v>132633.3333333333</v>
      </c>
      <c r="C35" s="20">
        <f t="shared" si="4"/>
        <v>25324.499999999996</v>
      </c>
      <c r="D35" s="20">
        <f t="shared" si="5"/>
        <v>157957.8333333333</v>
      </c>
      <c r="E35" s="20">
        <f t="shared" si="6"/>
        <v>81600</v>
      </c>
      <c r="F35" s="21">
        <f t="shared" si="7"/>
        <v>-76357.83333333331</v>
      </c>
    </row>
    <row r="36" spans="1:6" ht="12.75">
      <c r="A36" s="13">
        <f t="shared" si="8"/>
        <v>700</v>
      </c>
      <c r="B36" s="20">
        <f t="shared" si="3"/>
        <v>132633.3333333333</v>
      </c>
      <c r="C36" s="20">
        <f t="shared" si="4"/>
        <v>29545.249999999996</v>
      </c>
      <c r="D36" s="20">
        <f t="shared" si="5"/>
        <v>162178.5833333333</v>
      </c>
      <c r="E36" s="20">
        <f t="shared" si="6"/>
        <v>95200</v>
      </c>
      <c r="F36" s="21">
        <f t="shared" si="7"/>
        <v>-66978.58333333331</v>
      </c>
    </row>
    <row r="37" spans="1:6" ht="12.75">
      <c r="A37" s="13">
        <f t="shared" si="8"/>
        <v>800</v>
      </c>
      <c r="B37" s="20">
        <f t="shared" si="3"/>
        <v>132633.3333333333</v>
      </c>
      <c r="C37" s="20">
        <f t="shared" si="4"/>
        <v>33766</v>
      </c>
      <c r="D37" s="20">
        <f t="shared" si="5"/>
        <v>166399.3333333333</v>
      </c>
      <c r="E37" s="20">
        <f t="shared" si="6"/>
        <v>108800</v>
      </c>
      <c r="F37" s="21">
        <f t="shared" si="7"/>
        <v>-57599.333333333314</v>
      </c>
    </row>
    <row r="38" spans="1:6" ht="12.75">
      <c r="A38" s="13">
        <f t="shared" si="8"/>
        <v>900</v>
      </c>
      <c r="B38" s="20">
        <f t="shared" si="3"/>
        <v>132633.3333333333</v>
      </c>
      <c r="C38" s="20">
        <f t="shared" si="4"/>
        <v>37986.75</v>
      </c>
      <c r="D38" s="20">
        <f t="shared" si="5"/>
        <v>170620.0833333333</v>
      </c>
      <c r="E38" s="20">
        <f t="shared" si="6"/>
        <v>122400</v>
      </c>
      <c r="F38" s="21">
        <f t="shared" si="7"/>
        <v>-48220.083333333314</v>
      </c>
    </row>
    <row r="39" spans="1:6" ht="12.75">
      <c r="A39" s="13">
        <f t="shared" si="8"/>
        <v>1000</v>
      </c>
      <c r="B39" s="20">
        <f t="shared" si="3"/>
        <v>132633.3333333333</v>
      </c>
      <c r="C39" s="20">
        <f t="shared" si="4"/>
        <v>42207.49999999999</v>
      </c>
      <c r="D39" s="20">
        <f t="shared" si="5"/>
        <v>174840.8333333333</v>
      </c>
      <c r="E39" s="20">
        <f t="shared" si="6"/>
        <v>136000</v>
      </c>
      <c r="F39" s="21">
        <f t="shared" si="7"/>
        <v>-38840.833333333314</v>
      </c>
    </row>
    <row r="40" spans="1:6" ht="12.75">
      <c r="A40" s="13">
        <f t="shared" si="8"/>
        <v>1100</v>
      </c>
      <c r="B40" s="20">
        <f t="shared" si="3"/>
        <v>132633.3333333333</v>
      </c>
      <c r="C40" s="20">
        <f t="shared" si="4"/>
        <v>46428.24999999999</v>
      </c>
      <c r="D40" s="20">
        <f t="shared" si="5"/>
        <v>179061.5833333333</v>
      </c>
      <c r="E40" s="20">
        <f t="shared" si="6"/>
        <v>149600</v>
      </c>
      <c r="F40" s="21">
        <f t="shared" si="7"/>
        <v>-29461.583333333314</v>
      </c>
    </row>
    <row r="41" spans="1:6" ht="12.75">
      <c r="A41" s="13">
        <f t="shared" si="8"/>
        <v>1200</v>
      </c>
      <c r="B41" s="20">
        <f t="shared" si="3"/>
        <v>132633.3333333333</v>
      </c>
      <c r="C41" s="20">
        <f t="shared" si="4"/>
        <v>50648.99999999999</v>
      </c>
      <c r="D41" s="20">
        <f t="shared" si="5"/>
        <v>183282.3333333333</v>
      </c>
      <c r="E41" s="20">
        <f t="shared" si="6"/>
        <v>163200</v>
      </c>
      <c r="F41" s="21">
        <f t="shared" si="7"/>
        <v>-20082.333333333314</v>
      </c>
    </row>
    <row r="42" spans="1:6" ht="12.75">
      <c r="A42" s="13">
        <f t="shared" si="8"/>
        <v>1300</v>
      </c>
      <c r="B42" s="20">
        <f t="shared" si="3"/>
        <v>132633.3333333333</v>
      </c>
      <c r="C42" s="20">
        <f t="shared" si="4"/>
        <v>54869.74999999999</v>
      </c>
      <c r="D42" s="20">
        <f t="shared" si="5"/>
        <v>187503.0833333333</v>
      </c>
      <c r="E42" s="20">
        <f t="shared" si="6"/>
        <v>176800</v>
      </c>
      <c r="F42" s="21">
        <f t="shared" si="7"/>
        <v>-10703.083333333314</v>
      </c>
    </row>
    <row r="43" spans="1:6" ht="12.75">
      <c r="A43" s="13">
        <f t="shared" si="8"/>
        <v>1400</v>
      </c>
      <c r="B43" s="20">
        <f t="shared" si="3"/>
        <v>132633.3333333333</v>
      </c>
      <c r="C43" s="20">
        <f t="shared" si="4"/>
        <v>59090.49999999999</v>
      </c>
      <c r="D43" s="20">
        <f t="shared" si="5"/>
        <v>191723.8333333333</v>
      </c>
      <c r="E43" s="20">
        <f t="shared" si="6"/>
        <v>190400</v>
      </c>
      <c r="F43" s="21">
        <f t="shared" si="7"/>
        <v>-1323.833333333314</v>
      </c>
    </row>
    <row r="44" spans="1:6" ht="12.75">
      <c r="A44" s="13">
        <f aca="true" t="shared" si="9" ref="A44:A49">A43+100</f>
        <v>1500</v>
      </c>
      <c r="B44" s="20">
        <f t="shared" si="3"/>
        <v>132633.3333333333</v>
      </c>
      <c r="C44" s="20">
        <f t="shared" si="4"/>
        <v>63311.24999999999</v>
      </c>
      <c r="D44" s="20">
        <f t="shared" si="5"/>
        <v>195944.5833333333</v>
      </c>
      <c r="E44" s="20">
        <f t="shared" si="6"/>
        <v>204000</v>
      </c>
      <c r="F44" s="21">
        <f t="shared" si="7"/>
        <v>8055.416666666686</v>
      </c>
    </row>
    <row r="45" spans="1:6" ht="12.75">
      <c r="A45" s="13">
        <f t="shared" si="9"/>
        <v>1600</v>
      </c>
      <c r="B45" s="20">
        <f t="shared" si="3"/>
        <v>132633.3333333333</v>
      </c>
      <c r="C45" s="20">
        <f t="shared" si="4"/>
        <v>67532</v>
      </c>
      <c r="D45" s="20">
        <f t="shared" si="5"/>
        <v>200165.3333333333</v>
      </c>
      <c r="E45" s="20">
        <f t="shared" si="6"/>
        <v>217600</v>
      </c>
      <c r="F45" s="21">
        <f t="shared" si="7"/>
        <v>17434.666666666686</v>
      </c>
    </row>
    <row r="46" spans="1:6" ht="12.75">
      <c r="A46" s="13">
        <f t="shared" si="9"/>
        <v>1700</v>
      </c>
      <c r="B46" s="20">
        <f t="shared" si="3"/>
        <v>132633.3333333333</v>
      </c>
      <c r="C46" s="20">
        <f t="shared" si="4"/>
        <v>71752.75</v>
      </c>
      <c r="D46" s="20">
        <f t="shared" si="5"/>
        <v>204386.0833333333</v>
      </c>
      <c r="E46" s="20">
        <f t="shared" si="6"/>
        <v>231200</v>
      </c>
      <c r="F46" s="21">
        <f t="shared" si="7"/>
        <v>26813.916666666686</v>
      </c>
    </row>
    <row r="47" spans="1:6" ht="12.75">
      <c r="A47" s="13">
        <f t="shared" si="9"/>
        <v>1800</v>
      </c>
      <c r="B47" s="20">
        <f t="shared" si="3"/>
        <v>132633.3333333333</v>
      </c>
      <c r="C47" s="20">
        <f t="shared" si="4"/>
        <v>75973.5</v>
      </c>
      <c r="D47" s="20">
        <f t="shared" si="5"/>
        <v>208606.8333333333</v>
      </c>
      <c r="E47" s="20">
        <f t="shared" si="6"/>
        <v>244800</v>
      </c>
      <c r="F47" s="21">
        <f t="shared" si="7"/>
        <v>36193.166666666686</v>
      </c>
    </row>
    <row r="48" spans="1:6" ht="12.75">
      <c r="A48" s="13">
        <f t="shared" si="9"/>
        <v>1900</v>
      </c>
      <c r="B48" s="20">
        <f t="shared" si="3"/>
        <v>132633.3333333333</v>
      </c>
      <c r="C48" s="20">
        <f t="shared" si="4"/>
        <v>80194.24999999999</v>
      </c>
      <c r="D48" s="20">
        <f t="shared" si="5"/>
        <v>212827.5833333333</v>
      </c>
      <c r="E48" s="20">
        <f t="shared" si="6"/>
        <v>258400</v>
      </c>
      <c r="F48" s="21">
        <f t="shared" si="7"/>
        <v>45572.416666666686</v>
      </c>
    </row>
    <row r="49" spans="1:6" ht="13.5" thickBot="1">
      <c r="A49" s="14">
        <f t="shared" si="9"/>
        <v>2000</v>
      </c>
      <c r="B49" s="44">
        <f t="shared" si="3"/>
        <v>132633.3333333333</v>
      </c>
      <c r="C49" s="44">
        <f t="shared" si="4"/>
        <v>84414.99999999999</v>
      </c>
      <c r="D49" s="44">
        <f t="shared" si="5"/>
        <v>217048.3333333333</v>
      </c>
      <c r="E49" s="44">
        <f t="shared" si="6"/>
        <v>272000</v>
      </c>
      <c r="F49" s="45">
        <f t="shared" si="7"/>
        <v>54951.666666666686</v>
      </c>
    </row>
  </sheetData>
  <mergeCells count="1">
    <mergeCell ref="F25:G25"/>
  </mergeCells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bergs</dc:creator>
  <cp:keywords/>
  <dc:description/>
  <cp:lastModifiedBy>bergs</cp:lastModifiedBy>
  <dcterms:created xsi:type="dcterms:W3CDTF">2008-05-28T05:50:14Z</dcterms:created>
  <dcterms:modified xsi:type="dcterms:W3CDTF">2008-06-25T06:49:26Z</dcterms:modified>
  <cp:category/>
  <cp:version/>
  <cp:contentType/>
  <cp:contentStatus/>
</cp:coreProperties>
</file>