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<sst xmlns="http://schemas.openxmlformats.org/spreadsheetml/2006/main" count="30" uniqueCount="29">
  <si>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Nummer</t>
  </si>
  <si>
    <t>Art</t>
  </si>
  <si>
    <t>Betrag</t>
  </si>
  <si>
    <t>Fuhrpark</t>
  </si>
  <si>
    <t>Geschäftsleitung</t>
  </si>
  <si>
    <t>Einkauf</t>
  </si>
  <si>
    <t>Alg. Verwaltung</t>
  </si>
  <si>
    <t>Verkauf</t>
  </si>
  <si>
    <t>Küchenmöbel</t>
  </si>
  <si>
    <t>Wohnmöbel</t>
  </si>
  <si>
    <t>Schlafzimmer</t>
  </si>
  <si>
    <t>Kleinmöbel</t>
  </si>
  <si>
    <t>Löhne</t>
  </si>
  <si>
    <t>Gehälter</t>
  </si>
  <si>
    <t>Soz.Aufw.</t>
  </si>
  <si>
    <t>Mieten</t>
  </si>
  <si>
    <t>Steuern</t>
  </si>
  <si>
    <t>Werbung</t>
  </si>
  <si>
    <t>Betriebskosten</t>
  </si>
  <si>
    <t>AVK</t>
  </si>
  <si>
    <t>Kalk.Ab.</t>
  </si>
  <si>
    <t>Alg.Fuhrp.</t>
  </si>
  <si>
    <t>Geschäftsl.</t>
  </si>
  <si>
    <t>EK</t>
  </si>
  <si>
    <t>Lager</t>
  </si>
  <si>
    <t>AV</t>
  </si>
  <si>
    <t>VK</t>
  </si>
  <si>
    <t>Umsatz</t>
  </si>
  <si>
    <t>HKS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</si>
</sst>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0\ [$€-1]_-;\-* #,##0.00\ [$€-1]_-;_-* &quot;-&quot;??\ [$€-1]_-;_-@_-"/>
    <numFmt numFmtId="165" formatCode="#,###_q_m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4" fontId="3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10" fontId="3" fillId="0" borderId="3" xfId="19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L26" sqref="L26"/>
    </sheetView>
  </sheetViews>
  <sheetFormatPr defaultColWidth="11.421875" defaultRowHeight="12.75"/>
  <cols>
    <col min="1" max="1" width="14.28125" style="0" bestFit="1" customWidth="1"/>
    <col min="2" max="5" width="12.28125" style="0" bestFit="1" customWidth="1"/>
    <col min="6" max="6" width="12.8515625" style="0" bestFit="1" customWidth="1"/>
    <col min="7" max="7" width="12.28125" style="0" bestFit="1" customWidth="1"/>
    <col min="8" max="11" width="12.8515625" style="0" bestFit="1" customWidth="1"/>
    <col min="12" max="12" width="13.28125" style="0" bestFit="1" customWidth="1"/>
  </cols>
  <sheetData>
    <row r="1" spans="1:2" ht="12.75">
      <c r="A1" t="s">
        <v>0</v>
      </c>
      <c r="B1" t="s">
        <v>1</v>
      </c>
    </row>
    <row r="2" spans="1:2" ht="12.75">
      <c r="A2">
        <v>1</v>
      </c>
      <c r="B2" t="s">
        <v>3</v>
      </c>
    </row>
    <row r="3" spans="1:2" ht="12.75">
      <c r="A3">
        <v>2</v>
      </c>
      <c r="B3" t="s">
        <v>4</v>
      </c>
    </row>
    <row r="4" spans="1:2" ht="12.75">
      <c r="A4">
        <v>3</v>
      </c>
      <c r="B4" t="s">
        <v>5</v>
      </c>
    </row>
    <row r="5" spans="1:2" ht="12.75">
      <c r="A5">
        <v>4</v>
      </c>
      <c r="B5" t="s">
        <v>5</v>
      </c>
    </row>
    <row r="6" spans="1:2" ht="12.75">
      <c r="A6">
        <v>5</v>
      </c>
      <c r="B6" t="s">
        <v>6</v>
      </c>
    </row>
    <row r="7" spans="1:2" ht="12.75">
      <c r="A7">
        <v>6</v>
      </c>
      <c r="B7" t="s">
        <v>7</v>
      </c>
    </row>
    <row r="8" spans="1:2" ht="12.75">
      <c r="A8">
        <v>7</v>
      </c>
      <c r="B8" t="s">
        <v>8</v>
      </c>
    </row>
    <row r="9" spans="1:2" ht="12.75">
      <c r="A9">
        <v>8</v>
      </c>
      <c r="B9" t="s">
        <v>9</v>
      </c>
    </row>
    <row r="10" spans="1:2" ht="12.75">
      <c r="A10">
        <v>9</v>
      </c>
      <c r="B10" t="s">
        <v>10</v>
      </c>
    </row>
    <row r="11" spans="1:2" ht="12.75">
      <c r="A11">
        <v>10</v>
      </c>
      <c r="B11" t="s">
        <v>11</v>
      </c>
    </row>
    <row r="12" ht="13.5" thickBot="1"/>
    <row r="13" spans="1:12" ht="12.75">
      <c r="A13" s="12"/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20">
        <v>9</v>
      </c>
      <c r="K13" s="20">
        <v>10</v>
      </c>
      <c r="L13" s="21" t="s">
        <v>2</v>
      </c>
    </row>
    <row r="14" spans="1:12" ht="12.75">
      <c r="A14" s="13" t="s">
        <v>12</v>
      </c>
      <c r="B14" s="2">
        <v>10000</v>
      </c>
      <c r="C14" s="2"/>
      <c r="D14" s="2"/>
      <c r="E14" s="2">
        <v>25000</v>
      </c>
      <c r="F14" s="2">
        <v>5000</v>
      </c>
      <c r="G14" s="2"/>
      <c r="H14" s="2"/>
      <c r="I14" s="2"/>
      <c r="J14" s="2"/>
      <c r="K14" s="2"/>
      <c r="L14" s="6">
        <v>40000</v>
      </c>
    </row>
    <row r="15" spans="1:12" ht="12.75">
      <c r="A15" s="13" t="s">
        <v>13</v>
      </c>
      <c r="B15" s="2">
        <v>5000</v>
      </c>
      <c r="C15" s="2">
        <v>60000</v>
      </c>
      <c r="D15" s="2">
        <v>20000</v>
      </c>
      <c r="E15" s="2">
        <v>10000</v>
      </c>
      <c r="F15" s="2">
        <v>45000</v>
      </c>
      <c r="G15" s="2">
        <v>11000</v>
      </c>
      <c r="H15" s="2">
        <v>4000</v>
      </c>
      <c r="I15" s="2">
        <v>5000</v>
      </c>
      <c r="J15" s="2">
        <v>5000</v>
      </c>
      <c r="K15" s="2">
        <v>5000</v>
      </c>
      <c r="L15" s="6">
        <v>170000</v>
      </c>
    </row>
    <row r="16" spans="1:12" ht="12.75">
      <c r="A16" s="13" t="s">
        <v>14</v>
      </c>
      <c r="B16" s="2"/>
      <c r="C16" s="2">
        <v>6000</v>
      </c>
      <c r="D16" s="2">
        <v>5000</v>
      </c>
      <c r="E16" s="2">
        <v>5000</v>
      </c>
      <c r="F16" s="2">
        <v>19000</v>
      </c>
      <c r="G16" s="2"/>
      <c r="H16" s="2"/>
      <c r="I16" s="2"/>
      <c r="J16" s="2"/>
      <c r="K16" s="2"/>
      <c r="L16" s="6">
        <v>35000</v>
      </c>
    </row>
    <row r="17" spans="1:12" ht="12.75">
      <c r="A17" s="14" t="s">
        <v>15</v>
      </c>
      <c r="B17" s="16">
        <v>3000</v>
      </c>
      <c r="C17" s="16">
        <v>1500</v>
      </c>
      <c r="D17" s="16"/>
      <c r="E17" s="16">
        <v>3000</v>
      </c>
      <c r="F17" s="16">
        <v>1000</v>
      </c>
      <c r="G17" s="16"/>
      <c r="H17" s="16">
        <v>1500</v>
      </c>
      <c r="I17" s="16">
        <v>3000</v>
      </c>
      <c r="J17" s="16">
        <v>1500</v>
      </c>
      <c r="K17" s="16">
        <v>500</v>
      </c>
      <c r="L17" s="17">
        <f>SUM(B17:K17)</f>
        <v>15000</v>
      </c>
    </row>
    <row r="18" spans="1:12" ht="12.75">
      <c r="A18" s="14"/>
      <c r="B18" s="2">
        <f>B17/$L$17*$L$18</f>
        <v>3000</v>
      </c>
      <c r="C18" s="2">
        <f>C17/$L$17*$L$18</f>
        <v>1500</v>
      </c>
      <c r="D18" s="2">
        <f>D17/$L$17*$L$18</f>
        <v>0</v>
      </c>
      <c r="E18" s="2">
        <f>E17/$L$17*$L$18</f>
        <v>3000</v>
      </c>
      <c r="F18" s="2">
        <f>F17/$L$17*$L$18</f>
        <v>1000</v>
      </c>
      <c r="G18" s="2">
        <f>G17/$L$17*$L$18</f>
        <v>0</v>
      </c>
      <c r="H18" s="2">
        <f>H17/$L$17*$L$18</f>
        <v>1500</v>
      </c>
      <c r="I18" s="2">
        <f>I17/$L$17*$L$18</f>
        <v>3000</v>
      </c>
      <c r="J18" s="2">
        <f>J17/$L$17*$L$18</f>
        <v>1500</v>
      </c>
      <c r="K18" s="2">
        <f>K17/$L$17*$L$18</f>
        <v>500</v>
      </c>
      <c r="L18" s="6">
        <v>15000</v>
      </c>
    </row>
    <row r="19" spans="1:12" ht="12.75">
      <c r="A19" s="14" t="s">
        <v>16</v>
      </c>
      <c r="B19" s="18">
        <v>2</v>
      </c>
      <c r="C19" s="18">
        <v>1</v>
      </c>
      <c r="D19" s="18">
        <v>1</v>
      </c>
      <c r="E19" s="18">
        <v>2</v>
      </c>
      <c r="F19" s="18">
        <v>3</v>
      </c>
      <c r="G19" s="18">
        <v>1</v>
      </c>
      <c r="H19" s="18">
        <v>3</v>
      </c>
      <c r="I19" s="18">
        <v>5</v>
      </c>
      <c r="J19" s="18">
        <v>4</v>
      </c>
      <c r="K19" s="18">
        <v>2</v>
      </c>
      <c r="L19" s="19">
        <f>SUM(B19:K19)</f>
        <v>24</v>
      </c>
    </row>
    <row r="20" spans="1:12" ht="12.75">
      <c r="A20" s="14"/>
      <c r="B20" s="2">
        <f>B19/$L$19*$L$20</f>
        <v>2000</v>
      </c>
      <c r="C20" s="2">
        <f>C19/$L$19*$L$20</f>
        <v>1000</v>
      </c>
      <c r="D20" s="2">
        <f>D19/$L$19*$L$20</f>
        <v>1000</v>
      </c>
      <c r="E20" s="2">
        <f>E19/$L$19*$L$20</f>
        <v>2000</v>
      </c>
      <c r="F20" s="2">
        <f>F19/$L$19*$L$20</f>
        <v>3000</v>
      </c>
      <c r="G20" s="2">
        <f>G19/$L$19*$L$20</f>
        <v>1000</v>
      </c>
      <c r="H20" s="2">
        <f>H19/$L$19*$L$20</f>
        <v>3000</v>
      </c>
      <c r="I20" s="2">
        <f>I19/$L$19*$L$20</f>
        <v>5000</v>
      </c>
      <c r="J20" s="2">
        <f>J19/$L$19*$L$20</f>
        <v>4000</v>
      </c>
      <c r="K20" s="2">
        <f>K19/$L$19*$L$20</f>
        <v>2000</v>
      </c>
      <c r="L20" s="6">
        <v>24000</v>
      </c>
    </row>
    <row r="21" spans="1:12" ht="12.75">
      <c r="A21" s="13" t="s">
        <v>17</v>
      </c>
      <c r="B21" s="2"/>
      <c r="C21" s="2"/>
      <c r="D21" s="2"/>
      <c r="E21" s="2"/>
      <c r="F21" s="2"/>
      <c r="G21" s="2">
        <v>40000</v>
      </c>
      <c r="H21" s="2">
        <v>4000</v>
      </c>
      <c r="I21" s="2">
        <v>6000</v>
      </c>
      <c r="J21" s="2">
        <v>4000</v>
      </c>
      <c r="K21" s="2">
        <v>2000</v>
      </c>
      <c r="L21" s="6">
        <v>56000</v>
      </c>
    </row>
    <row r="22" spans="1:12" ht="12.75">
      <c r="A22" s="13" t="s">
        <v>18</v>
      </c>
      <c r="B22" s="2">
        <v>12000</v>
      </c>
      <c r="C22" s="2"/>
      <c r="D22" s="2"/>
      <c r="E22" s="2"/>
      <c r="F22" s="2"/>
      <c r="G22" s="2"/>
      <c r="H22" s="2"/>
      <c r="I22" s="2"/>
      <c r="J22" s="2"/>
      <c r="K22" s="2"/>
      <c r="L22" s="6">
        <v>12000</v>
      </c>
    </row>
    <row r="23" spans="1:12" ht="12.75">
      <c r="A23" s="14" t="s">
        <v>19</v>
      </c>
      <c r="B23" s="18"/>
      <c r="C23" s="18">
        <v>3</v>
      </c>
      <c r="D23" s="18">
        <v>1</v>
      </c>
      <c r="E23" s="18">
        <v>1</v>
      </c>
      <c r="F23" s="18">
        <v>4</v>
      </c>
      <c r="G23" s="18">
        <v>2</v>
      </c>
      <c r="H23" s="18">
        <v>1</v>
      </c>
      <c r="I23" s="18">
        <v>2</v>
      </c>
      <c r="J23" s="18">
        <v>1</v>
      </c>
      <c r="K23" s="18">
        <v>1</v>
      </c>
      <c r="L23" s="19">
        <f>SUM(B23:K23)</f>
        <v>16</v>
      </c>
    </row>
    <row r="24" spans="1:12" ht="12.75">
      <c r="A24" s="14"/>
      <c r="B24" s="2">
        <f>B23/$L$23*$L$24</f>
        <v>0</v>
      </c>
      <c r="C24" s="2">
        <f>C23/$L$23*$L$24</f>
        <v>16500</v>
      </c>
      <c r="D24" s="2">
        <f>D23/$L$23*$L$24</f>
        <v>5500</v>
      </c>
      <c r="E24" s="2">
        <f>E23/$L$23*$L$24</f>
        <v>5500</v>
      </c>
      <c r="F24" s="2">
        <f>F23/$L$23*$L$24</f>
        <v>22000</v>
      </c>
      <c r="G24" s="2">
        <f>G23/$L$23*$L$24</f>
        <v>11000</v>
      </c>
      <c r="H24" s="2">
        <f>H23/$L$23*$L$24</f>
        <v>5500</v>
      </c>
      <c r="I24" s="2">
        <f>I23/$L$23*$L$24</f>
        <v>11000</v>
      </c>
      <c r="J24" s="2">
        <f>J23/$L$23*$L$24</f>
        <v>5500</v>
      </c>
      <c r="K24" s="2">
        <f>K23/$L$23*$L$24</f>
        <v>5500</v>
      </c>
      <c r="L24" s="6">
        <v>88000</v>
      </c>
    </row>
    <row r="25" spans="1:12" ht="12.75">
      <c r="A25" s="14" t="s">
        <v>20</v>
      </c>
      <c r="B25" s="1">
        <v>100000</v>
      </c>
      <c r="C25" s="1">
        <v>50000</v>
      </c>
      <c r="D25" s="1">
        <v>50000</v>
      </c>
      <c r="E25" s="1">
        <v>150000</v>
      </c>
      <c r="F25" s="1">
        <v>50000</v>
      </c>
      <c r="G25" s="1">
        <v>50000</v>
      </c>
      <c r="H25" s="1">
        <v>50000</v>
      </c>
      <c r="I25" s="1">
        <v>100000</v>
      </c>
      <c r="J25" s="1">
        <v>100000</v>
      </c>
      <c r="K25" s="1">
        <v>50000</v>
      </c>
      <c r="L25" s="7">
        <f>SUM(B25:K25)</f>
        <v>750000</v>
      </c>
    </row>
    <row r="26" spans="1:12" ht="12.75">
      <c r="A26" s="14"/>
      <c r="B26" s="2">
        <f>B25/$L$25*$L$26</f>
        <v>10000</v>
      </c>
      <c r="C26" s="2">
        <f>C25/$L$25*$L$26</f>
        <v>5000</v>
      </c>
      <c r="D26" s="2">
        <f>D25/$L$25*$L$26</f>
        <v>5000</v>
      </c>
      <c r="E26" s="2">
        <f>E25/$L$25*$L$26</f>
        <v>15000</v>
      </c>
      <c r="F26" s="2">
        <f>F25/$L$25*$L$26</f>
        <v>5000</v>
      </c>
      <c r="G26" s="2">
        <f>G25/$L$25*$L$26</f>
        <v>5000</v>
      </c>
      <c r="H26" s="2">
        <f>H25/$L$25*$L$26</f>
        <v>5000</v>
      </c>
      <c r="I26" s="2">
        <f>I25/$L$25*$L$26</f>
        <v>10000</v>
      </c>
      <c r="J26" s="2">
        <f>J25/$L$25*$L$26</f>
        <v>10000</v>
      </c>
      <c r="K26" s="2">
        <f>K25/$L$25*$L$26</f>
        <v>5000</v>
      </c>
      <c r="L26" s="6">
        <v>75000</v>
      </c>
    </row>
    <row r="27" spans="1:12" ht="12.75">
      <c r="A27" s="13"/>
      <c r="B27" s="3">
        <f>B26+B24+B22+B20+B18+B16+B15+B14+B21</f>
        <v>42000</v>
      </c>
      <c r="C27" s="3">
        <f>C26+C24+C22+C20+C18+C16+C15+C14+C21</f>
        <v>90000</v>
      </c>
      <c r="D27" s="3">
        <f>D26+D24+D22+D20+D18+D16+D15+D14+D21</f>
        <v>36500</v>
      </c>
      <c r="E27" s="3">
        <f>E26+E24+E22+E20+E18+E16+E15+E14+E21</f>
        <v>65500</v>
      </c>
      <c r="F27" s="3">
        <f>F26+F24+F22+F20+F18+F16+F15+F14+F21</f>
        <v>100000</v>
      </c>
      <c r="G27" s="3">
        <f>G26+G24+G22+G20+G18+G16+G15+G14+G21</f>
        <v>68000</v>
      </c>
      <c r="H27" s="3">
        <f>H26+H24+H22+H20+H18+H16+H15+H14+H21</f>
        <v>23000</v>
      </c>
      <c r="I27" s="3">
        <f>I26+I24+I22+I20+I18+I16+I15+I14+I21</f>
        <v>40000</v>
      </c>
      <c r="J27" s="3">
        <f>J26+J24+J22+J20+J18+J16+J15+J14+J21</f>
        <v>30000</v>
      </c>
      <c r="K27" s="3">
        <f>K26+K24+K22+K20+K18+K16+K15+K14+K21</f>
        <v>20000</v>
      </c>
      <c r="L27" s="3">
        <f>L26+L24+L22+L20+L18+L16+L15+L14+L21</f>
        <v>515000</v>
      </c>
    </row>
    <row r="28" spans="1:12" ht="12.75">
      <c r="A28" s="14" t="s">
        <v>21</v>
      </c>
      <c r="B28" s="4"/>
      <c r="C28" s="1">
        <v>1</v>
      </c>
      <c r="D28" s="1">
        <v>2</v>
      </c>
      <c r="E28" s="1">
        <v>3</v>
      </c>
      <c r="F28" s="1">
        <v>2</v>
      </c>
      <c r="G28" s="1">
        <v>2</v>
      </c>
      <c r="H28" s="1">
        <v>3</v>
      </c>
      <c r="I28" s="1">
        <v>4</v>
      </c>
      <c r="J28" s="1">
        <v>3</v>
      </c>
      <c r="K28" s="1">
        <v>1</v>
      </c>
      <c r="L28" s="7">
        <f>SUM(C28:K28)</f>
        <v>21</v>
      </c>
    </row>
    <row r="29" spans="1:12" ht="12.75">
      <c r="A29" s="14"/>
      <c r="B29" s="5"/>
      <c r="C29" s="2">
        <f>C28/$L$28*$L$29</f>
        <v>2000</v>
      </c>
      <c r="D29" s="2">
        <f>D28/$L$28*$L$29</f>
        <v>4000</v>
      </c>
      <c r="E29" s="2">
        <f>E28/$L$28*$L$29</f>
        <v>6000</v>
      </c>
      <c r="F29" s="2">
        <f>F28/$L$28*$L$29</f>
        <v>4000</v>
      </c>
      <c r="G29" s="2">
        <f>G28/$L$28*$L$29</f>
        <v>4000</v>
      </c>
      <c r="H29" s="2">
        <f>H28/$L$28*$L$29</f>
        <v>6000</v>
      </c>
      <c r="I29" s="2">
        <f>I28/$L$28*$L$29</f>
        <v>8000</v>
      </c>
      <c r="J29" s="2">
        <f>J28/$L$28*$L$29</f>
        <v>6000</v>
      </c>
      <c r="K29" s="2">
        <f>K28/$L$28*$L$29</f>
        <v>2000</v>
      </c>
      <c r="L29" s="6">
        <f>B27</f>
        <v>42000</v>
      </c>
    </row>
    <row r="30" spans="1:12" ht="12.75">
      <c r="A30" s="13"/>
      <c r="B30" s="5"/>
      <c r="C30" s="3">
        <f>C27+C29</f>
        <v>92000</v>
      </c>
      <c r="D30" s="3">
        <f>D27+D29</f>
        <v>40500</v>
      </c>
      <c r="E30" s="3">
        <f>E27+E29</f>
        <v>71500</v>
      </c>
      <c r="F30" s="3">
        <f>F27+F29</f>
        <v>104000</v>
      </c>
      <c r="G30" s="3">
        <f>G27+G29</f>
        <v>72000</v>
      </c>
      <c r="H30" s="3">
        <f>H27+H29</f>
        <v>29000</v>
      </c>
      <c r="I30" s="3">
        <f>I27+I29</f>
        <v>48000</v>
      </c>
      <c r="J30" s="3">
        <f>J27+J29</f>
        <v>36000</v>
      </c>
      <c r="K30" s="3">
        <f>K27+K29</f>
        <v>22000</v>
      </c>
      <c r="L30" s="8">
        <f>L27+L29</f>
        <v>557000</v>
      </c>
    </row>
    <row r="31" spans="1:12" ht="12.75">
      <c r="A31" s="14" t="s">
        <v>22</v>
      </c>
      <c r="B31" s="4"/>
      <c r="C31" s="4"/>
      <c r="D31" s="1">
        <v>4</v>
      </c>
      <c r="E31" s="1">
        <v>2</v>
      </c>
      <c r="F31" s="1">
        <v>5</v>
      </c>
      <c r="G31" s="1">
        <v>2</v>
      </c>
      <c r="H31" s="1">
        <v>3</v>
      </c>
      <c r="I31" s="1">
        <v>3</v>
      </c>
      <c r="J31" s="1">
        <v>2</v>
      </c>
      <c r="K31" s="1">
        <v>2</v>
      </c>
      <c r="L31" s="7">
        <f>SUM(D31:K31)</f>
        <v>23</v>
      </c>
    </row>
    <row r="32" spans="1:12" ht="12.75">
      <c r="A32" s="14"/>
      <c r="B32" s="5"/>
      <c r="C32" s="5"/>
      <c r="D32" s="2">
        <f>D31/$L$31*$L$32</f>
        <v>16000</v>
      </c>
      <c r="E32" s="2">
        <f>E31/$L$31*$L$32</f>
        <v>8000</v>
      </c>
      <c r="F32" s="2">
        <f>F31/$L$31*$L$32</f>
        <v>20000</v>
      </c>
      <c r="G32" s="2">
        <f>G31/$L$31*$L$32</f>
        <v>8000</v>
      </c>
      <c r="H32" s="2">
        <f>H31/$L$31*$L$32</f>
        <v>12000</v>
      </c>
      <c r="I32" s="2">
        <f>I31/$L$31*$L$32</f>
        <v>12000</v>
      </c>
      <c r="J32" s="2">
        <f>J31/$L$31*$L$32</f>
        <v>8000</v>
      </c>
      <c r="K32" s="2">
        <f>K31/$L$31*$L$32</f>
        <v>8000</v>
      </c>
      <c r="L32" s="6">
        <f>C30</f>
        <v>92000</v>
      </c>
    </row>
    <row r="33" spans="1:12" ht="12.75">
      <c r="A33" s="13"/>
      <c r="B33" s="5"/>
      <c r="C33" s="5"/>
      <c r="D33" s="3">
        <f>D32+D30</f>
        <v>56500</v>
      </c>
      <c r="E33" s="3">
        <f>E32+E30</f>
        <v>79500</v>
      </c>
      <c r="F33" s="3">
        <f>F32+F30</f>
        <v>124000</v>
      </c>
      <c r="G33" s="3">
        <f>G32+G30</f>
        <v>80000</v>
      </c>
      <c r="H33" s="3">
        <f>H32+H30</f>
        <v>41000</v>
      </c>
      <c r="I33" s="3">
        <f>I32+I30</f>
        <v>60000</v>
      </c>
      <c r="J33" s="3">
        <f>J32+J30</f>
        <v>44000</v>
      </c>
      <c r="K33" s="3">
        <f>K32+K30</f>
        <v>30000</v>
      </c>
      <c r="L33" s="8">
        <f>L32+L30</f>
        <v>649000</v>
      </c>
    </row>
    <row r="34" spans="1:12" ht="12.75">
      <c r="A34" s="14" t="s">
        <v>23</v>
      </c>
      <c r="B34" s="4"/>
      <c r="C34" s="4"/>
      <c r="D34" s="4"/>
      <c r="E34" s="4"/>
      <c r="F34" s="4"/>
      <c r="G34" s="4"/>
      <c r="H34" s="1">
        <v>2</v>
      </c>
      <c r="I34" s="1">
        <v>3</v>
      </c>
      <c r="J34" s="1">
        <v>2</v>
      </c>
      <c r="K34" s="1">
        <v>1</v>
      </c>
      <c r="L34" s="7">
        <f>SUM(H34:K34)</f>
        <v>8</v>
      </c>
    </row>
    <row r="35" spans="1:12" ht="12.75">
      <c r="A35" s="14"/>
      <c r="B35" s="4"/>
      <c r="C35" s="4"/>
      <c r="D35" s="4"/>
      <c r="E35" s="4"/>
      <c r="F35" s="4"/>
      <c r="G35" s="4"/>
      <c r="H35" s="2">
        <f>H34/$L$34*$L$35</f>
        <v>14125</v>
      </c>
      <c r="I35" s="2">
        <f>I34/$L$34*$L$35</f>
        <v>21187.5</v>
      </c>
      <c r="J35" s="2">
        <f>J34/$L$34*$L$35</f>
        <v>14125</v>
      </c>
      <c r="K35" s="2">
        <f>K34/$L$34*$L$35</f>
        <v>7062.5</v>
      </c>
      <c r="L35" s="6">
        <f>D33</f>
        <v>56500</v>
      </c>
    </row>
    <row r="36" spans="1:12" ht="12.75">
      <c r="A36" s="14" t="s">
        <v>24</v>
      </c>
      <c r="B36" s="4"/>
      <c r="C36" s="4"/>
      <c r="D36" s="4"/>
      <c r="E36" s="4"/>
      <c r="F36" s="4"/>
      <c r="G36" s="4"/>
      <c r="H36" s="1">
        <v>3</v>
      </c>
      <c r="I36" s="1">
        <v>3</v>
      </c>
      <c r="J36" s="1">
        <v>3</v>
      </c>
      <c r="K36" s="1">
        <v>1</v>
      </c>
      <c r="L36" s="7">
        <f>SUM(H36:K36)</f>
        <v>10</v>
      </c>
    </row>
    <row r="37" spans="1:12" ht="12.75">
      <c r="A37" s="14"/>
      <c r="B37" s="4"/>
      <c r="C37" s="4"/>
      <c r="D37" s="4"/>
      <c r="E37" s="4"/>
      <c r="F37" s="4"/>
      <c r="G37" s="4"/>
      <c r="H37" s="2">
        <f>H36/$L$36*$L$37</f>
        <v>23850</v>
      </c>
      <c r="I37" s="2">
        <f>I36/$L$36*$L$37</f>
        <v>23850</v>
      </c>
      <c r="J37" s="2">
        <f>J36/$L$36*$L$37</f>
        <v>23850</v>
      </c>
      <c r="K37" s="2">
        <f>K36/$L$36*$L$37</f>
        <v>7950</v>
      </c>
      <c r="L37" s="6">
        <f>E33</f>
        <v>79500</v>
      </c>
    </row>
    <row r="38" spans="1:12" ht="12.75">
      <c r="A38" s="14" t="s">
        <v>25</v>
      </c>
      <c r="B38" s="4"/>
      <c r="C38" s="4"/>
      <c r="D38" s="4"/>
      <c r="E38" s="4"/>
      <c r="F38" s="4"/>
      <c r="G38" s="4"/>
      <c r="H38" s="1">
        <v>3</v>
      </c>
      <c r="I38" s="1">
        <v>2</v>
      </c>
      <c r="J38" s="1">
        <v>2</v>
      </c>
      <c r="K38" s="1">
        <v>1</v>
      </c>
      <c r="L38" s="7">
        <f>SUM(H38:K38)</f>
        <v>8</v>
      </c>
    </row>
    <row r="39" spans="1:12" ht="12.75">
      <c r="A39" s="14"/>
      <c r="B39" s="4"/>
      <c r="C39" s="4"/>
      <c r="D39" s="4"/>
      <c r="E39" s="4"/>
      <c r="F39" s="4"/>
      <c r="G39" s="4"/>
      <c r="H39" s="2">
        <f>H38/$L$38*$L$39</f>
        <v>46500</v>
      </c>
      <c r="I39" s="2">
        <f>I38/$L$38*$L$39</f>
        <v>31000</v>
      </c>
      <c r="J39" s="2">
        <f>J38/$L$38*$L$39</f>
        <v>31000</v>
      </c>
      <c r="K39" s="2">
        <f>K38/$L$38*$L$39</f>
        <v>15500</v>
      </c>
      <c r="L39" s="6">
        <f>F33</f>
        <v>124000</v>
      </c>
    </row>
    <row r="40" spans="1:12" ht="12.75">
      <c r="A40" s="14" t="s">
        <v>26</v>
      </c>
      <c r="B40" s="4"/>
      <c r="C40" s="4"/>
      <c r="D40" s="4"/>
      <c r="E40" s="4"/>
      <c r="F40" s="4"/>
      <c r="G40" s="4"/>
      <c r="H40" s="1">
        <v>4</v>
      </c>
      <c r="I40" s="1">
        <v>3</v>
      </c>
      <c r="J40" s="1">
        <v>2</v>
      </c>
      <c r="K40" s="1">
        <v>1</v>
      </c>
      <c r="L40" s="7">
        <f>SUM(H40:K40)</f>
        <v>10</v>
      </c>
    </row>
    <row r="41" spans="1:12" ht="12.75">
      <c r="A41" s="14"/>
      <c r="B41" s="4"/>
      <c r="C41" s="4"/>
      <c r="D41" s="4"/>
      <c r="E41" s="4"/>
      <c r="F41" s="4"/>
      <c r="G41" s="4"/>
      <c r="H41" s="2">
        <f>H40/$L$40*$L$41</f>
        <v>32000</v>
      </c>
      <c r="I41" s="2">
        <f>I40/$L$40*$L$41</f>
        <v>24000</v>
      </c>
      <c r="J41" s="2">
        <f>J40/$L$40*$L$41</f>
        <v>16000</v>
      </c>
      <c r="K41" s="2">
        <f>K40/$L$40*$L$41</f>
        <v>8000</v>
      </c>
      <c r="L41" s="6">
        <f>G33</f>
        <v>80000</v>
      </c>
    </row>
    <row r="42" spans="1:12" ht="12.75">
      <c r="A42" s="13"/>
      <c r="B42" s="4"/>
      <c r="C42" s="4"/>
      <c r="D42" s="4"/>
      <c r="E42" s="4"/>
      <c r="F42" s="4"/>
      <c r="G42" s="4"/>
      <c r="H42" s="3">
        <f>H41+H39+H37+H35+H33</f>
        <v>157475</v>
      </c>
      <c r="I42" s="3">
        <f>I41+I39+I37+I35+I33</f>
        <v>160037.5</v>
      </c>
      <c r="J42" s="3">
        <f>J41+J39+J37+J35+J33</f>
        <v>128975</v>
      </c>
      <c r="K42" s="3">
        <f>K41+K39+K37+K35+K33</f>
        <v>68512.5</v>
      </c>
      <c r="L42" s="8">
        <f>L41+L39+L37+L35+L33</f>
        <v>989000</v>
      </c>
    </row>
    <row r="43" spans="1:12" ht="12.75">
      <c r="A43" s="13" t="s">
        <v>27</v>
      </c>
      <c r="B43" s="1"/>
      <c r="C43" s="1"/>
      <c r="D43" s="1"/>
      <c r="E43" s="1"/>
      <c r="F43" s="1"/>
      <c r="G43" s="1"/>
      <c r="H43" s="2">
        <v>350000</v>
      </c>
      <c r="I43" s="2">
        <v>400000</v>
      </c>
      <c r="J43" s="2">
        <v>430000</v>
      </c>
      <c r="K43" s="2">
        <v>137000</v>
      </c>
      <c r="L43" s="7"/>
    </row>
    <row r="44" spans="1:12" ht="13.5" thickBot="1">
      <c r="A44" s="15" t="s">
        <v>28</v>
      </c>
      <c r="B44" s="9"/>
      <c r="C44" s="9"/>
      <c r="D44" s="9"/>
      <c r="E44" s="9"/>
      <c r="F44" s="9"/>
      <c r="G44" s="9"/>
      <c r="H44" s="10">
        <f>H42/H43</f>
        <v>0.44992857142857146</v>
      </c>
      <c r="I44" s="10">
        <f>I42/I43</f>
        <v>0.40009375</v>
      </c>
      <c r="J44" s="10">
        <f>J42/J43</f>
        <v>0.2999418604651163</v>
      </c>
      <c r="K44" s="10">
        <f>K42/K43</f>
        <v>0.5000912408759124</v>
      </c>
      <c r="L44" s="11"/>
    </row>
  </sheetData>
  <mergeCells count="10">
    <mergeCell ref="A28:A29"/>
    <mergeCell ref="A31:A32"/>
    <mergeCell ref="A40:A41"/>
    <mergeCell ref="A38:A39"/>
    <mergeCell ref="A36:A37"/>
    <mergeCell ref="A34:A35"/>
    <mergeCell ref="A17:A18"/>
    <mergeCell ref="A19:A20"/>
    <mergeCell ref="A23:A24"/>
    <mergeCell ref="A25:A2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knobloch</dc:creator>
  <cp:keywords/>
  <dc:description/>
  <cp:lastModifiedBy>knobloch</cp:lastModifiedBy>
  <dcterms:created xsi:type="dcterms:W3CDTF">2008-04-30T05:54:36Z</dcterms:created>
  <dcterms:modified xsi:type="dcterms:W3CDTF">2008-04-30T06:39:39Z</dcterms:modified>
  <cp:category/>
  <cp:version/>
  <cp:contentType/>
  <cp:contentStatus/>
</cp:coreProperties>
</file>